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6年6月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马茹</author>
  </authors>
  <commentList>
    <comment ref="F5" authorId="0">
      <text>
        <r>
          <rPr>
            <b/>
            <sz val="9"/>
            <rFont val="宋体"/>
            <charset val="134"/>
          </rPr>
          <t>马茹:</t>
        </r>
        <r>
          <rPr>
            <sz val="9"/>
            <rFont val="宋体"/>
            <charset val="134"/>
          </rPr>
          <t xml:space="preserve">
7月3日借调物控部</t>
        </r>
      </text>
    </comment>
  </commentList>
</comments>
</file>

<file path=xl/sharedStrings.xml><?xml version="1.0" encoding="utf-8"?>
<sst xmlns="http://schemas.openxmlformats.org/spreadsheetml/2006/main" count="235" uniqueCount="73">
  <si>
    <t>鄂尔多斯市重点行业中小微企业吸纳重点群体（2026年6月）社会保险补贴花名册</t>
  </si>
  <si>
    <t>序号</t>
  </si>
  <si>
    <t>企业名称</t>
  </si>
  <si>
    <t>所在旗县区</t>
  </si>
  <si>
    <t>所属重点行业领域</t>
  </si>
  <si>
    <t>企业类型</t>
  </si>
  <si>
    <t>申请补贴人员姓名</t>
  </si>
  <si>
    <t>身份证号码</t>
  </si>
  <si>
    <t>重点群体类别（填序号）</t>
  </si>
  <si>
    <t>劳动合同
起止日期</t>
  </si>
  <si>
    <t>补贴开始月份</t>
  </si>
  <si>
    <t>本次申请补贴月份</t>
  </si>
  <si>
    <t>基本养老保险个人缴费额 (元)</t>
  </si>
  <si>
    <t>基本医疗保险个人缴费额 (元)</t>
  </si>
  <si>
    <t>失业保险
个人缴费额 (元)</t>
  </si>
  <si>
    <t>本次申请补贴金额 (元)
(∑前三项×25%)</t>
  </si>
  <si>
    <t>申报类别</t>
  </si>
  <si>
    <t>内蒙古康恩贝药业有限公司</t>
  </si>
  <si>
    <t>杭锦旗</t>
  </si>
  <si>
    <t>制造业</t>
  </si>
  <si>
    <t>小型</t>
  </si>
  <si>
    <t>孙敏</t>
  </si>
  <si>
    <t>1527***********722</t>
  </si>
  <si>
    <t>①</t>
  </si>
  <si>
    <t>2025.7.1-2028.6.30</t>
  </si>
  <si>
    <t>2025-07</t>
  </si>
  <si>
    <t>2026-06</t>
  </si>
  <si>
    <t>接续</t>
  </si>
  <si>
    <t>陈涛</t>
  </si>
  <si>
    <t>6229***********012</t>
  </si>
  <si>
    <t>高艺恒</t>
  </si>
  <si>
    <t>1527***********724</t>
  </si>
  <si>
    <t>小计</t>
  </si>
  <si>
    <t>鄂尔多斯市昊华国泰化工有限公司</t>
  </si>
  <si>
    <t>中型</t>
  </si>
  <si>
    <t>袁娜</t>
  </si>
  <si>
    <t>1527***********347</t>
  </si>
  <si>
    <t>2025.9.15-2031.9.14</t>
  </si>
  <si>
    <t>2025-09</t>
  </si>
  <si>
    <t>白学东</t>
  </si>
  <si>
    <t>1503***********510</t>
  </si>
  <si>
    <t>程浩楠</t>
  </si>
  <si>
    <t>6106***********016</t>
  </si>
  <si>
    <t>陈杨杨</t>
  </si>
  <si>
    <t>6124***********278</t>
  </si>
  <si>
    <t>内蒙古安德力化工有限公司</t>
  </si>
  <si>
    <t>马贵清</t>
  </si>
  <si>
    <t>6206***********51X</t>
  </si>
  <si>
    <t>2025.6.27-2027.12.31</t>
  </si>
  <si>
    <t>2025-08</t>
  </si>
  <si>
    <t>鄂尔多斯市康泰酒店有限责任公司</t>
  </si>
  <si>
    <t>生活服务业</t>
  </si>
  <si>
    <t>赵月韬</t>
  </si>
  <si>
    <t>1527***********624</t>
  </si>
  <si>
    <t>②</t>
  </si>
  <si>
    <t>2025.5.19-2026.6.18</t>
  </si>
  <si>
    <t>内蒙古蒙之旅度假旅游有限公司鄂尔多斯草原旅游区</t>
  </si>
  <si>
    <t>服务业</t>
  </si>
  <si>
    <t>李佳林</t>
  </si>
  <si>
    <t>1504***********012</t>
  </si>
  <si>
    <t>2024.9.1-2025.12.31</t>
  </si>
  <si>
    <t>白佳慧</t>
  </si>
  <si>
    <t>1527***********320</t>
  </si>
  <si>
    <t>侯琼</t>
  </si>
  <si>
    <t>1526***********643</t>
  </si>
  <si>
    <t>王琳</t>
  </si>
  <si>
    <t>1502***********024</t>
  </si>
  <si>
    <t>李嘉伟</t>
  </si>
  <si>
    <t>1504***********638</t>
  </si>
  <si>
    <t>马文豪</t>
  </si>
  <si>
    <t>1523***********355</t>
  </si>
  <si>
    <t>白代琴</t>
  </si>
  <si>
    <t>1523***********314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</si>
</sst>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0"/>
      <color theme="1"/>
      <name val="宋体"/>
      <charset val="134"/>
      <scheme val="minor"/>
    </font>
    <font>
      <sz val="9"/>
      <name val="宋体"/>
      <charset val="0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name val="宋体"/>
      <charset val="0"/>
    </font>
    <font>
      <sz val="12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sz val="11"/>
      <name val="宋体"/>
      <charset val="134"/>
    </font>
    <font>
      <b/>
      <sz val="12"/>
      <color theme="1"/>
      <name val="宋体"/>
      <charset val="134"/>
      <scheme val="minor"/>
    </font>
    <font>
      <sz val="12"/>
      <name val="宋体"/>
      <charset val="0"/>
    </font>
    <font>
      <sz val="10"/>
      <color rgb="FF000000"/>
      <name val="Arial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1"/>
      <name val="宋体"/>
      <charset val="0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FF0000"/>
      <name val="宋体"/>
      <charset val="134"/>
    </font>
    <font>
      <b/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11" applyNumberFormat="0" applyAlignment="0" applyProtection="0">
      <alignment vertical="center"/>
    </xf>
    <xf numFmtId="0" fontId="34" fillId="6" borderId="12" applyNumberFormat="0" applyAlignment="0" applyProtection="0">
      <alignment vertical="center"/>
    </xf>
    <xf numFmtId="0" fontId="35" fillId="6" borderId="11" applyNumberFormat="0" applyAlignment="0" applyProtection="0">
      <alignment vertical="center"/>
    </xf>
    <xf numFmtId="0" fontId="36" fillId="7" borderId="13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13" fillId="3" borderId="2" applyNumberFormat="0" applyProtection="0">
      <alignment horizontal="left"/>
    </xf>
    <xf numFmtId="0" fontId="20" fillId="0" borderId="0"/>
  </cellStyleXfs>
  <cellXfs count="6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justify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justify" vertical="center"/>
    </xf>
    <xf numFmtId="0" fontId="10" fillId="0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justify" vertical="center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49" fontId="13" fillId="3" borderId="2" xfId="49" applyNumberForma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justify" vertical="center"/>
    </xf>
    <xf numFmtId="0" fontId="0" fillId="0" borderId="1" xfId="0" applyBorder="1">
      <alignment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176" fontId="10" fillId="2" borderId="1" xfId="0" applyNumberFormat="1" applyFont="1" applyFill="1" applyBorder="1" applyAlignment="1">
      <alignment horizontal="center" vertical="center"/>
    </xf>
    <xf numFmtId="176" fontId="17" fillId="2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49" fontId="23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20" fillId="0" borderId="1" xfId="0" applyNumberFormat="1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176" fontId="2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background-color:White; color:Black; font:font-family:Arial; font-size:10pt; font-weight:normal; font-style:normal; ; font-family:Arial; font-size:10pt; font-weight:normal; font-style:normal; border-collapse:separate; border-left:Black 1px solid; border-r" xfId="49"/>
    <cellStyle name="常规_Sheet1" xfId="50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6"/>
  <sheetViews>
    <sheetView tabSelected="1" workbookViewId="0">
      <selection activeCell="L8" sqref="L8"/>
    </sheetView>
  </sheetViews>
  <sheetFormatPr defaultColWidth="9" defaultRowHeight="13.5"/>
  <cols>
    <col min="1" max="1" width="5.375" customWidth="1"/>
    <col min="2" max="2" width="9.5" customWidth="1"/>
    <col min="3" max="3" width="8.125" customWidth="1"/>
    <col min="4" max="4" width="8.25" customWidth="1"/>
    <col min="5" max="5" width="7.625" customWidth="1"/>
    <col min="7" max="7" width="17.125" customWidth="1"/>
    <col min="8" max="8" width="7.375" customWidth="1"/>
    <col min="12" max="12" width="11.125" customWidth="1"/>
    <col min="13" max="13" width="10.375" customWidth="1"/>
    <col min="14" max="14" width="9.625" customWidth="1"/>
    <col min="15" max="15" width="11.125" customWidth="1"/>
    <col min="16" max="16" width="5.75" customWidth="1"/>
  </cols>
  <sheetData>
    <row r="1" ht="47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68" customHeight="1" spans="1:16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2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</row>
    <row r="3" ht="30" customHeight="1" spans="1:16">
      <c r="A3" s="2">
        <v>1</v>
      </c>
      <c r="B3" s="4" t="s">
        <v>17</v>
      </c>
      <c r="C3" s="5" t="s">
        <v>18</v>
      </c>
      <c r="D3" s="6" t="s">
        <v>19</v>
      </c>
      <c r="E3" s="6" t="s">
        <v>20</v>
      </c>
      <c r="F3" s="7" t="s">
        <v>21</v>
      </c>
      <c r="G3" s="60" t="s">
        <v>22</v>
      </c>
      <c r="H3" s="9" t="s">
        <v>23</v>
      </c>
      <c r="I3" s="10" t="s">
        <v>24</v>
      </c>
      <c r="J3" s="11" t="s">
        <v>25</v>
      </c>
      <c r="K3" s="11" t="s">
        <v>26</v>
      </c>
      <c r="L3" s="6">
        <v>483.6</v>
      </c>
      <c r="M3" s="6">
        <v>130.86</v>
      </c>
      <c r="N3" s="6">
        <v>30.23</v>
      </c>
      <c r="O3" s="12">
        <v>161.17</v>
      </c>
      <c r="P3" s="3" t="s">
        <v>27</v>
      </c>
    </row>
    <row r="4" ht="30" customHeight="1" spans="1:16">
      <c r="A4" s="2">
        <v>2</v>
      </c>
      <c r="B4" s="13"/>
      <c r="C4" s="5" t="s">
        <v>18</v>
      </c>
      <c r="D4" s="6" t="s">
        <v>19</v>
      </c>
      <c r="E4" s="6" t="s">
        <v>20</v>
      </c>
      <c r="F4" s="14" t="s">
        <v>28</v>
      </c>
      <c r="G4" s="60" t="s">
        <v>29</v>
      </c>
      <c r="H4" s="9" t="s">
        <v>23</v>
      </c>
      <c r="I4" s="6" t="s">
        <v>24</v>
      </c>
      <c r="J4" s="11" t="s">
        <v>25</v>
      </c>
      <c r="K4" s="11" t="s">
        <v>26</v>
      </c>
      <c r="L4" s="6">
        <v>418.16</v>
      </c>
      <c r="M4" s="6">
        <v>130.86</v>
      </c>
      <c r="N4" s="6">
        <v>26.14</v>
      </c>
      <c r="O4" s="12">
        <v>143.79</v>
      </c>
      <c r="P4" s="3" t="s">
        <v>27</v>
      </c>
    </row>
    <row r="5" ht="30" customHeight="1" spans="1:16">
      <c r="A5" s="2">
        <v>3</v>
      </c>
      <c r="B5" s="15"/>
      <c r="C5" s="5" t="s">
        <v>18</v>
      </c>
      <c r="D5" s="6" t="s">
        <v>19</v>
      </c>
      <c r="E5" s="6" t="s">
        <v>20</v>
      </c>
      <c r="F5" s="16" t="s">
        <v>30</v>
      </c>
      <c r="G5" s="60" t="s">
        <v>31</v>
      </c>
      <c r="H5" s="9" t="s">
        <v>23</v>
      </c>
      <c r="I5" s="6" t="s">
        <v>24</v>
      </c>
      <c r="J5" s="11" t="s">
        <v>25</v>
      </c>
      <c r="K5" s="11" t="s">
        <v>26</v>
      </c>
      <c r="L5" s="6">
        <v>392.56</v>
      </c>
      <c r="M5" s="6">
        <v>130.86</v>
      </c>
      <c r="N5" s="6">
        <v>24.54</v>
      </c>
      <c r="O5" s="12">
        <v>136.99</v>
      </c>
      <c r="P5" s="3" t="s">
        <v>27</v>
      </c>
    </row>
    <row r="6" ht="30" customHeight="1" spans="1:16">
      <c r="A6" s="17" t="s">
        <v>32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8">
        <f>SUM(L3:L5)</f>
        <v>1294.32</v>
      </c>
      <c r="M6" s="18">
        <f>SUM(M3:M5)</f>
        <v>392.58</v>
      </c>
      <c r="N6" s="18">
        <f>SUM(N3:N5)</f>
        <v>80.91</v>
      </c>
      <c r="O6" s="18">
        <v>441.95</v>
      </c>
      <c r="P6" s="19"/>
    </row>
    <row r="7" ht="48" spans="1:16">
      <c r="A7" s="20" t="s">
        <v>1</v>
      </c>
      <c r="B7" s="20" t="s">
        <v>2</v>
      </c>
      <c r="C7" s="21" t="s">
        <v>3</v>
      </c>
      <c r="D7" s="21" t="s">
        <v>4</v>
      </c>
      <c r="E7" s="21" t="s">
        <v>5</v>
      </c>
      <c r="F7" s="21" t="s">
        <v>6</v>
      </c>
      <c r="G7" s="20" t="s">
        <v>7</v>
      </c>
      <c r="H7" s="21" t="s">
        <v>8</v>
      </c>
      <c r="I7" s="21" t="s">
        <v>9</v>
      </c>
      <c r="J7" s="21" t="s">
        <v>10</v>
      </c>
      <c r="K7" s="21" t="s">
        <v>11</v>
      </c>
      <c r="L7" s="21" t="s">
        <v>12</v>
      </c>
      <c r="M7" s="21" t="s">
        <v>13</v>
      </c>
      <c r="N7" s="21" t="s">
        <v>14</v>
      </c>
      <c r="O7" s="21" t="s">
        <v>15</v>
      </c>
      <c r="P7" s="21" t="s">
        <v>16</v>
      </c>
    </row>
    <row r="8" ht="30" customHeight="1" spans="1:16">
      <c r="A8" s="2">
        <v>1</v>
      </c>
      <c r="B8" s="22" t="s">
        <v>33</v>
      </c>
      <c r="C8" s="8" t="s">
        <v>18</v>
      </c>
      <c r="D8" s="3" t="s">
        <v>19</v>
      </c>
      <c r="E8" s="3" t="s">
        <v>34</v>
      </c>
      <c r="F8" s="23" t="s">
        <v>35</v>
      </c>
      <c r="G8" s="3" t="s">
        <v>36</v>
      </c>
      <c r="H8" s="9" t="s">
        <v>23</v>
      </c>
      <c r="I8" s="10" t="s">
        <v>37</v>
      </c>
      <c r="J8" s="24" t="s">
        <v>38</v>
      </c>
      <c r="K8" s="25" t="s">
        <v>26</v>
      </c>
      <c r="L8" s="26">
        <v>392.56</v>
      </c>
      <c r="M8" s="27">
        <v>130.86</v>
      </c>
      <c r="N8" s="27">
        <v>24.54</v>
      </c>
      <c r="O8" s="28">
        <f t="shared" ref="O8:O11" si="0">ROUND(SUM(L8:N8)*0.25,2)</f>
        <v>136.99</v>
      </c>
      <c r="P8" s="3" t="s">
        <v>27</v>
      </c>
    </row>
    <row r="9" ht="30" customHeight="1" spans="1:16">
      <c r="A9" s="2">
        <v>2</v>
      </c>
      <c r="B9" s="29"/>
      <c r="C9" s="8" t="s">
        <v>18</v>
      </c>
      <c r="D9" s="3" t="s">
        <v>19</v>
      </c>
      <c r="E9" s="3" t="s">
        <v>34</v>
      </c>
      <c r="F9" s="23" t="s">
        <v>39</v>
      </c>
      <c r="G9" s="3" t="s">
        <v>40</v>
      </c>
      <c r="H9" s="9" t="s">
        <v>23</v>
      </c>
      <c r="I9" s="10" t="s">
        <v>37</v>
      </c>
      <c r="J9" s="24" t="s">
        <v>38</v>
      </c>
      <c r="K9" s="25" t="s">
        <v>26</v>
      </c>
      <c r="L9" s="26">
        <v>392.56</v>
      </c>
      <c r="M9" s="27">
        <v>130.86</v>
      </c>
      <c r="N9" s="27">
        <v>24.54</v>
      </c>
      <c r="O9" s="28">
        <f t="shared" si="0"/>
        <v>136.99</v>
      </c>
      <c r="P9" s="3" t="s">
        <v>27</v>
      </c>
    </row>
    <row r="10" ht="30" customHeight="1" spans="1:16">
      <c r="A10" s="2">
        <v>3</v>
      </c>
      <c r="B10" s="29"/>
      <c r="C10" s="8" t="s">
        <v>18</v>
      </c>
      <c r="D10" s="3" t="s">
        <v>19</v>
      </c>
      <c r="E10" s="3" t="s">
        <v>34</v>
      </c>
      <c r="F10" s="23" t="s">
        <v>41</v>
      </c>
      <c r="G10" s="3" t="s">
        <v>42</v>
      </c>
      <c r="H10" s="9" t="s">
        <v>23</v>
      </c>
      <c r="I10" s="10" t="s">
        <v>37</v>
      </c>
      <c r="J10" s="24" t="s">
        <v>38</v>
      </c>
      <c r="K10" s="25" t="s">
        <v>26</v>
      </c>
      <c r="L10" s="26">
        <v>392.56</v>
      </c>
      <c r="M10" s="27">
        <v>130.86</v>
      </c>
      <c r="N10" s="27">
        <v>24.54</v>
      </c>
      <c r="O10" s="28">
        <f t="shared" si="0"/>
        <v>136.99</v>
      </c>
      <c r="P10" s="3" t="s">
        <v>27</v>
      </c>
    </row>
    <row r="11" ht="30" customHeight="1" spans="1:16">
      <c r="A11" s="2">
        <v>4</v>
      </c>
      <c r="B11" s="30"/>
      <c r="C11" s="8" t="s">
        <v>18</v>
      </c>
      <c r="D11" s="3" t="s">
        <v>19</v>
      </c>
      <c r="E11" s="3" t="s">
        <v>34</v>
      </c>
      <c r="F11" s="23" t="s">
        <v>43</v>
      </c>
      <c r="G11" s="3" t="s">
        <v>44</v>
      </c>
      <c r="H11" s="9" t="s">
        <v>23</v>
      </c>
      <c r="I11" s="10" t="s">
        <v>37</v>
      </c>
      <c r="J11" s="24" t="s">
        <v>38</v>
      </c>
      <c r="K11" s="25" t="s">
        <v>26</v>
      </c>
      <c r="L11" s="26">
        <v>392.56</v>
      </c>
      <c r="M11" s="27">
        <v>130.86</v>
      </c>
      <c r="N11" s="27">
        <v>24.54</v>
      </c>
      <c r="O11" s="28">
        <f t="shared" si="0"/>
        <v>136.99</v>
      </c>
      <c r="P11" s="3" t="s">
        <v>27</v>
      </c>
    </row>
    <row r="12" ht="29" customHeight="1" spans="1:16">
      <c r="A12" s="17" t="s">
        <v>32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8">
        <f t="shared" ref="L12:O12" si="1">SUM(L8:L11)</f>
        <v>1570.24</v>
      </c>
      <c r="M12" s="18">
        <f t="shared" si="1"/>
        <v>523.44</v>
      </c>
      <c r="N12" s="18">
        <f t="shared" si="1"/>
        <v>98.16</v>
      </c>
      <c r="O12" s="31">
        <f t="shared" si="1"/>
        <v>547.96</v>
      </c>
      <c r="P12" s="19"/>
    </row>
    <row r="13" ht="48" spans="1:16">
      <c r="A13" s="20" t="s">
        <v>1</v>
      </c>
      <c r="B13" s="20" t="s">
        <v>2</v>
      </c>
      <c r="C13" s="21" t="s">
        <v>3</v>
      </c>
      <c r="D13" s="21" t="s">
        <v>4</v>
      </c>
      <c r="E13" s="21" t="s">
        <v>5</v>
      </c>
      <c r="F13" s="21" t="s">
        <v>6</v>
      </c>
      <c r="G13" s="20" t="s">
        <v>7</v>
      </c>
      <c r="H13" s="21" t="s">
        <v>8</v>
      </c>
      <c r="I13" s="21" t="s">
        <v>9</v>
      </c>
      <c r="J13" s="21" t="s">
        <v>10</v>
      </c>
      <c r="K13" s="21" t="s">
        <v>11</v>
      </c>
      <c r="L13" s="21" t="s">
        <v>12</v>
      </c>
      <c r="M13" s="21" t="s">
        <v>13</v>
      </c>
      <c r="N13" s="21" t="s">
        <v>14</v>
      </c>
      <c r="O13" s="21" t="s">
        <v>15</v>
      </c>
      <c r="P13" s="21" t="s">
        <v>16</v>
      </c>
    </row>
    <row r="14" ht="48" customHeight="1" spans="1:16">
      <c r="A14" s="32">
        <v>1</v>
      </c>
      <c r="B14" s="33" t="s">
        <v>45</v>
      </c>
      <c r="C14" s="34" t="s">
        <v>18</v>
      </c>
      <c r="D14" s="32" t="s">
        <v>19</v>
      </c>
      <c r="E14" s="34" t="s">
        <v>20</v>
      </c>
      <c r="F14" s="34" t="s">
        <v>46</v>
      </c>
      <c r="G14" s="3" t="s">
        <v>47</v>
      </c>
      <c r="H14" s="32" t="s">
        <v>23</v>
      </c>
      <c r="I14" s="10" t="s">
        <v>48</v>
      </c>
      <c r="J14" s="11" t="s">
        <v>49</v>
      </c>
      <c r="K14" s="11" t="s">
        <v>26</v>
      </c>
      <c r="L14" s="32">
        <v>480</v>
      </c>
      <c r="M14" s="32">
        <v>130.86</v>
      </c>
      <c r="N14" s="32">
        <v>30</v>
      </c>
      <c r="O14" s="32">
        <v>160.21</v>
      </c>
      <c r="P14" s="32" t="s">
        <v>27</v>
      </c>
    </row>
    <row r="15" ht="28" customHeight="1" spans="1:16">
      <c r="A15" s="35" t="s">
        <v>32</v>
      </c>
      <c r="B15" s="36"/>
      <c r="C15" s="36"/>
      <c r="D15" s="36"/>
      <c r="E15" s="36"/>
      <c r="F15" s="36"/>
      <c r="G15" s="36"/>
      <c r="H15" s="36"/>
      <c r="I15" s="36"/>
      <c r="J15" s="36"/>
      <c r="K15" s="37"/>
      <c r="L15" s="38">
        <v>480</v>
      </c>
      <c r="M15" s="38">
        <v>130.86</v>
      </c>
      <c r="N15" s="38">
        <v>30</v>
      </c>
      <c r="O15" s="38">
        <v>160.21</v>
      </c>
      <c r="P15" s="19"/>
    </row>
    <row r="16" ht="48" spans="1:16">
      <c r="A16" s="20" t="s">
        <v>1</v>
      </c>
      <c r="B16" s="20" t="s">
        <v>2</v>
      </c>
      <c r="C16" s="21" t="s">
        <v>3</v>
      </c>
      <c r="D16" s="21" t="s">
        <v>4</v>
      </c>
      <c r="E16" s="21" t="s">
        <v>5</v>
      </c>
      <c r="F16" s="21" t="s">
        <v>6</v>
      </c>
      <c r="G16" s="20" t="s">
        <v>7</v>
      </c>
      <c r="H16" s="21" t="s">
        <v>8</v>
      </c>
      <c r="I16" s="21" t="s">
        <v>9</v>
      </c>
      <c r="J16" s="21" t="s">
        <v>10</v>
      </c>
      <c r="K16" s="21" t="s">
        <v>11</v>
      </c>
      <c r="L16" s="21" t="s">
        <v>12</v>
      </c>
      <c r="M16" s="21" t="s">
        <v>13</v>
      </c>
      <c r="N16" s="21" t="s">
        <v>14</v>
      </c>
      <c r="O16" s="21" t="s">
        <v>15</v>
      </c>
      <c r="P16" s="21" t="s">
        <v>16</v>
      </c>
    </row>
    <row r="17" ht="57" customHeight="1" spans="1:16">
      <c r="A17" s="39">
        <v>1</v>
      </c>
      <c r="B17" s="40" t="s">
        <v>50</v>
      </c>
      <c r="C17" s="40" t="s">
        <v>18</v>
      </c>
      <c r="D17" s="41" t="s">
        <v>51</v>
      </c>
      <c r="E17" s="41" t="s">
        <v>20</v>
      </c>
      <c r="F17" s="40" t="s">
        <v>52</v>
      </c>
      <c r="G17" s="61" t="s">
        <v>53</v>
      </c>
      <c r="H17" s="41" t="s">
        <v>54</v>
      </c>
      <c r="I17" s="10" t="s">
        <v>55</v>
      </c>
      <c r="J17" s="42" t="s">
        <v>25</v>
      </c>
      <c r="K17" s="42" t="s">
        <v>26</v>
      </c>
      <c r="L17" s="43">
        <v>392.56</v>
      </c>
      <c r="M17" s="43">
        <v>130.86</v>
      </c>
      <c r="N17" s="44">
        <v>24.54</v>
      </c>
      <c r="O17" s="45">
        <f>(L17+M17+N17)*25%</f>
        <v>136.99</v>
      </c>
      <c r="P17" s="32" t="s">
        <v>27</v>
      </c>
    </row>
    <row r="18" ht="33" customHeight="1" spans="1:16">
      <c r="A18" s="17" t="s">
        <v>32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8">
        <f t="shared" ref="L18:O18" si="2">SUM(L17:L17)</f>
        <v>392.56</v>
      </c>
      <c r="M18" s="18">
        <f t="shared" si="2"/>
        <v>130.86</v>
      </c>
      <c r="N18" s="18">
        <f t="shared" si="2"/>
        <v>24.54</v>
      </c>
      <c r="O18" s="31">
        <f t="shared" si="2"/>
        <v>136.99</v>
      </c>
      <c r="P18" s="19"/>
    </row>
    <row r="19" ht="22.5" spans="1:16">
      <c r="A19" s="46">
        <v>1</v>
      </c>
      <c r="B19" s="47" t="s">
        <v>56</v>
      </c>
      <c r="C19" s="48" t="s">
        <v>18</v>
      </c>
      <c r="D19" s="49" t="s">
        <v>57</v>
      </c>
      <c r="E19" s="49" t="s">
        <v>34</v>
      </c>
      <c r="F19" s="50" t="s">
        <v>58</v>
      </c>
      <c r="G19" s="61" t="s">
        <v>59</v>
      </c>
      <c r="H19" s="51" t="s">
        <v>54</v>
      </c>
      <c r="I19" s="10" t="s">
        <v>60</v>
      </c>
      <c r="J19" s="52" t="s">
        <v>49</v>
      </c>
      <c r="K19" s="53" t="s">
        <v>26</v>
      </c>
      <c r="L19" s="54">
        <v>392.56</v>
      </c>
      <c r="M19" s="54">
        <v>130.86</v>
      </c>
      <c r="N19" s="54">
        <v>24.54</v>
      </c>
      <c r="O19" s="54">
        <f t="shared" ref="O19:O26" si="3">SUM(L19:N19)*0.25</f>
        <v>136.99</v>
      </c>
      <c r="P19" s="49" t="s">
        <v>27</v>
      </c>
    </row>
    <row r="20" ht="22.5" spans="1:16">
      <c r="A20" s="46">
        <v>2</v>
      </c>
      <c r="B20" s="47"/>
      <c r="C20" s="48" t="s">
        <v>18</v>
      </c>
      <c r="D20" s="49" t="s">
        <v>57</v>
      </c>
      <c r="E20" s="49" t="s">
        <v>34</v>
      </c>
      <c r="F20" s="54" t="s">
        <v>61</v>
      </c>
      <c r="G20" s="61" t="s">
        <v>62</v>
      </c>
      <c r="H20" s="51" t="s">
        <v>54</v>
      </c>
      <c r="I20" s="10" t="s">
        <v>60</v>
      </c>
      <c r="J20" s="52" t="s">
        <v>38</v>
      </c>
      <c r="K20" s="53" t="s">
        <v>26</v>
      </c>
      <c r="L20" s="54">
        <v>392.56</v>
      </c>
      <c r="M20" s="54">
        <v>130.86</v>
      </c>
      <c r="N20" s="54">
        <v>24.54</v>
      </c>
      <c r="O20" s="54">
        <f t="shared" si="3"/>
        <v>136.99</v>
      </c>
      <c r="P20" s="49" t="s">
        <v>27</v>
      </c>
    </row>
    <row r="21" ht="22.5" spans="1:16">
      <c r="A21" s="46">
        <v>3</v>
      </c>
      <c r="B21" s="47"/>
      <c r="C21" s="48" t="s">
        <v>18</v>
      </c>
      <c r="D21" s="49" t="s">
        <v>57</v>
      </c>
      <c r="E21" s="49" t="s">
        <v>34</v>
      </c>
      <c r="F21" s="55" t="s">
        <v>63</v>
      </c>
      <c r="G21" s="61" t="s">
        <v>64</v>
      </c>
      <c r="H21" s="51" t="s">
        <v>54</v>
      </c>
      <c r="I21" s="10" t="s">
        <v>60</v>
      </c>
      <c r="J21" s="52" t="s">
        <v>38</v>
      </c>
      <c r="K21" s="53" t="s">
        <v>26</v>
      </c>
      <c r="L21" s="54">
        <v>392.56</v>
      </c>
      <c r="M21" s="54">
        <v>130.86</v>
      </c>
      <c r="N21" s="54">
        <v>24.54</v>
      </c>
      <c r="O21" s="54">
        <f t="shared" si="3"/>
        <v>136.99</v>
      </c>
      <c r="P21" s="49" t="s">
        <v>27</v>
      </c>
    </row>
    <row r="22" ht="22.5" spans="1:16">
      <c r="A22" s="46">
        <v>4</v>
      </c>
      <c r="B22" s="47"/>
      <c r="C22" s="48" t="s">
        <v>18</v>
      </c>
      <c r="D22" s="49" t="s">
        <v>57</v>
      </c>
      <c r="E22" s="49" t="s">
        <v>34</v>
      </c>
      <c r="F22" s="55" t="s">
        <v>65</v>
      </c>
      <c r="G22" s="61" t="s">
        <v>66</v>
      </c>
      <c r="H22" s="51" t="s">
        <v>54</v>
      </c>
      <c r="I22" s="10" t="s">
        <v>60</v>
      </c>
      <c r="J22" s="52" t="s">
        <v>38</v>
      </c>
      <c r="K22" s="53" t="s">
        <v>26</v>
      </c>
      <c r="L22" s="54">
        <v>392.56</v>
      </c>
      <c r="M22" s="54">
        <v>130.86</v>
      </c>
      <c r="N22" s="54">
        <v>24.54</v>
      </c>
      <c r="O22" s="54">
        <f t="shared" si="3"/>
        <v>136.99</v>
      </c>
      <c r="P22" s="49" t="s">
        <v>27</v>
      </c>
    </row>
    <row r="23" ht="22.5" spans="1:16">
      <c r="A23" s="46">
        <v>5</v>
      </c>
      <c r="B23" s="47"/>
      <c r="C23" s="48" t="s">
        <v>18</v>
      </c>
      <c r="D23" s="49" t="s">
        <v>57</v>
      </c>
      <c r="E23" s="49" t="s">
        <v>34</v>
      </c>
      <c r="F23" s="55" t="s">
        <v>67</v>
      </c>
      <c r="G23" s="61" t="s">
        <v>68</v>
      </c>
      <c r="H23" s="51" t="s">
        <v>54</v>
      </c>
      <c r="I23" s="10" t="s">
        <v>60</v>
      </c>
      <c r="J23" s="52" t="s">
        <v>38</v>
      </c>
      <c r="K23" s="53" t="s">
        <v>26</v>
      </c>
      <c r="L23" s="54">
        <v>392.56</v>
      </c>
      <c r="M23" s="54">
        <v>130.86</v>
      </c>
      <c r="N23" s="54">
        <v>24.54</v>
      </c>
      <c r="O23" s="54">
        <f t="shared" si="3"/>
        <v>136.99</v>
      </c>
      <c r="P23" s="49" t="s">
        <v>27</v>
      </c>
    </row>
    <row r="24" ht="22.5" spans="1:16">
      <c r="A24" s="46">
        <v>6</v>
      </c>
      <c r="B24" s="47"/>
      <c r="C24" s="48" t="s">
        <v>18</v>
      </c>
      <c r="D24" s="49" t="s">
        <v>57</v>
      </c>
      <c r="E24" s="49" t="s">
        <v>34</v>
      </c>
      <c r="F24" s="55" t="s">
        <v>69</v>
      </c>
      <c r="G24" s="61" t="s">
        <v>70</v>
      </c>
      <c r="H24" s="51" t="s">
        <v>54</v>
      </c>
      <c r="I24" s="10" t="s">
        <v>60</v>
      </c>
      <c r="J24" s="52" t="s">
        <v>38</v>
      </c>
      <c r="K24" s="53" t="s">
        <v>26</v>
      </c>
      <c r="L24" s="54">
        <v>392.56</v>
      </c>
      <c r="M24" s="54">
        <v>130.86</v>
      </c>
      <c r="N24" s="54">
        <v>24.54</v>
      </c>
      <c r="O24" s="54">
        <f t="shared" si="3"/>
        <v>136.99</v>
      </c>
      <c r="P24" s="49" t="s">
        <v>27</v>
      </c>
    </row>
    <row r="25" ht="22.5" spans="1:16">
      <c r="A25" s="46">
        <v>7</v>
      </c>
      <c r="B25" s="56"/>
      <c r="C25" s="48" t="s">
        <v>18</v>
      </c>
      <c r="D25" s="49" t="s">
        <v>57</v>
      </c>
      <c r="E25" s="49" t="s">
        <v>34</v>
      </c>
      <c r="F25" s="55" t="s">
        <v>71</v>
      </c>
      <c r="G25" s="61" t="s">
        <v>72</v>
      </c>
      <c r="H25" s="51" t="s">
        <v>54</v>
      </c>
      <c r="I25" s="10" t="s">
        <v>60</v>
      </c>
      <c r="J25" s="52" t="s">
        <v>38</v>
      </c>
      <c r="K25" s="53" t="s">
        <v>26</v>
      </c>
      <c r="L25" s="54">
        <v>392.56</v>
      </c>
      <c r="M25" s="54">
        <v>130.86</v>
      </c>
      <c r="N25" s="54">
        <v>24.54</v>
      </c>
      <c r="O25" s="54">
        <f t="shared" si="3"/>
        <v>136.99</v>
      </c>
      <c r="P25" s="49" t="s">
        <v>27</v>
      </c>
    </row>
    <row r="26" ht="30" customHeight="1" spans="1:16">
      <c r="A26" s="57" t="s">
        <v>32</v>
      </c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8">
        <f t="shared" ref="L26:N26" si="4">SUM(L19:L25)</f>
        <v>2747.92</v>
      </c>
      <c r="M26" s="58">
        <f t="shared" si="4"/>
        <v>916.02</v>
      </c>
      <c r="N26" s="58">
        <f t="shared" si="4"/>
        <v>171.78</v>
      </c>
      <c r="O26" s="59">
        <f t="shared" si="3"/>
        <v>958.93</v>
      </c>
      <c r="P26" s="19"/>
    </row>
  </sheetData>
  <mergeCells count="9">
    <mergeCell ref="A1:P1"/>
    <mergeCell ref="A6:K6"/>
    <mergeCell ref="A12:K12"/>
    <mergeCell ref="A15:K15"/>
    <mergeCell ref="A18:K18"/>
    <mergeCell ref="A26:K26"/>
    <mergeCell ref="B3:B5"/>
    <mergeCell ref="B8:B11"/>
    <mergeCell ref="B19:B25"/>
  </mergeCells>
  <conditionalFormatting sqref="F23">
    <cfRule type="duplicateValues" dxfId="0" priority="4"/>
  </conditionalFormatting>
  <conditionalFormatting sqref="F24">
    <cfRule type="duplicateValues" dxfId="0" priority="5"/>
  </conditionalFormatting>
  <conditionalFormatting sqref="F25">
    <cfRule type="duplicateValues" dxfId="0" priority="3"/>
  </conditionalFormatting>
  <conditionalFormatting sqref="F8:F9">
    <cfRule type="duplicateValues" dxfId="1" priority="7"/>
  </conditionalFormatting>
  <conditionalFormatting sqref="F10:F11">
    <cfRule type="duplicateValues" dxfId="1" priority="6"/>
  </conditionalFormatting>
  <pageMargins left="0.0784722222222222" right="0" top="0.60625" bottom="0.409027777777778" header="0.5" footer="0.5"/>
  <pageSetup paperSize="9" orientation="landscape" horizont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刘彩霞</dc:creator>
  <cp:lastModifiedBy>莎日娜</cp:lastModifiedBy>
  <dcterms:created xsi:type="dcterms:W3CDTF">2025-11-18T08:18:00Z</dcterms:created>
  <dcterms:modified xsi:type="dcterms:W3CDTF">2026-06-30T00:28:17Z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27114F0195B34F6AB60F4C5F79CF578B_13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